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Сертификаты ТП IP MPLS, Cisco, SDH, DWDM\"/>
    </mc:Choice>
  </mc:AlternateContent>
  <bookViews>
    <workbookView xWindow="45" yWindow="-135" windowWidth="18855" windowHeight="11115"/>
  </bookViews>
  <sheets>
    <sheet name="Приложение № 1.1 DWDM,SDH" sheetId="1" r:id="rId1"/>
    <sheet name="Приложение № 1.2 IP-MPLS" sheetId="3" r:id="rId2"/>
    <sheet name="Приложение № 1.3 IP-MPLS" sheetId="4" r:id="rId3"/>
  </sheets>
  <definedNames>
    <definedName name="Print_Area_1">'Приложение № 1.1 DWDM,SDH'!$A$1:$G$26</definedName>
  </definedNames>
  <calcPr calcId="152511"/>
</workbook>
</file>

<file path=xl/calcChain.xml><?xml version="1.0" encoding="utf-8"?>
<calcChain xmlns="http://schemas.openxmlformats.org/spreadsheetml/2006/main">
  <c r="F22" i="4" l="1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24" i="4" l="1"/>
  <c r="F25" i="4" s="1"/>
  <c r="D26" i="4" s="1"/>
  <c r="F7" i="3" l="1"/>
  <c r="F8" i="3"/>
  <c r="F9" i="3"/>
  <c r="F10" i="3"/>
  <c r="F17" i="3" s="1"/>
  <c r="F11" i="3"/>
  <c r="F12" i="3"/>
  <c r="F13" i="3"/>
  <c r="F14" i="3"/>
  <c r="F15" i="3"/>
  <c r="F16" i="3"/>
  <c r="F18" i="3" l="1"/>
  <c r="D19" i="3" s="1"/>
  <c r="F8" i="1" l="1"/>
  <c r="F9" i="1"/>
  <c r="F10" i="1"/>
  <c r="F11" i="1"/>
  <c r="F12" i="1"/>
  <c r="F13" i="1"/>
  <c r="F14" i="1"/>
  <c r="F15" i="1"/>
  <c r="F16" i="1"/>
  <c r="F17" i="1"/>
  <c r="F18" i="1"/>
  <c r="F7" i="1"/>
  <c r="F20" i="1" l="1"/>
  <c r="F21" i="1" l="1"/>
  <c r="D22" i="1" s="1"/>
</calcChain>
</file>

<file path=xl/sharedStrings.xml><?xml version="1.0" encoding="utf-8"?>
<sst xmlns="http://schemas.openxmlformats.org/spreadsheetml/2006/main" count="124" uniqueCount="82">
  <si>
    <t>№ п.п</t>
  </si>
  <si>
    <t>Код продукта</t>
  </si>
  <si>
    <t>Описание</t>
  </si>
  <si>
    <t>Особые условия</t>
  </si>
  <si>
    <t>Кол-во</t>
  </si>
  <si>
    <t>Адрес доставки</t>
  </si>
  <si>
    <t>Итого:</t>
  </si>
  <si>
    <t>Республика Башкортостан,  г. Уфа, ул. Ленина,30 ОАО "Башинформсвязь, ЦТЭ  Контактное лицо: начальник цеха эксплуатации систем передач:  Дельмухаметов О.Р.    +7-(347)-2215475, mail: delmukhametov@bashtel.ru</t>
  </si>
  <si>
    <t>Объем может быть изменен на 10% без изменения стоимости единицы</t>
  </si>
  <si>
    <t>Цена за единицу измерения без НДС 18 %, рубли РФ</t>
  </si>
  <si>
    <t>Сумма без  НДС 18 %, рубли РФ</t>
  </si>
  <si>
    <t>НДС 18%</t>
  </si>
  <si>
    <t>CON-SNT-ECTXK9</t>
  </si>
  <si>
    <t>CON-SNT-TCC2PK9</t>
  </si>
  <si>
    <t>SMARTNET 8X5XNBD SVC 15310E-CTX-K9</t>
  </si>
  <si>
    <t>SMARTNET 8X5XNBD Timing Communications Control 3</t>
  </si>
  <si>
    <t>SMARTNET 8X5XNBD Timing Communication</t>
  </si>
  <si>
    <t xml:space="preserve">Предельная стоимость лота составляет (руб., с НДС) </t>
  </si>
  <si>
    <t>CON-SNT-15454O</t>
  </si>
  <si>
    <t>8x5xNBD Svc, 15454 Service Channel Module</t>
  </si>
  <si>
    <t>CON-SNT-15454OPB</t>
  </si>
  <si>
    <t>8x5xNBD Svc, 15454 Pre-Amp/Booster Mod</t>
  </si>
  <si>
    <t>CON-SNT-15454OT</t>
  </si>
  <si>
    <t>SMARTNET 8X5XNBD 4 X OTN 10G MR TRANS</t>
  </si>
  <si>
    <t>CON-SNT-15454SM2</t>
  </si>
  <si>
    <t>SMARTNET 8X5XNBD SM ROADM 2-PRE-AMP-BST 100GHZ-CBAND</t>
  </si>
  <si>
    <t>CON-SNT-1545SMR2</t>
  </si>
  <si>
    <t>SMARTNET 8X5XNBD 40Chs Single Module</t>
  </si>
  <si>
    <t>CON-SNT-15454M6S</t>
  </si>
  <si>
    <t>SMARTNET 8X5XNBD 6 svc slot MSTP shelf,incl M-SHIPKIT</t>
  </si>
  <si>
    <t>CON-SNT-15454ETK</t>
  </si>
  <si>
    <t>CON-SNT-15454SM3</t>
  </si>
  <si>
    <t>CON-SNT-15454CK9</t>
  </si>
  <si>
    <t>SMARTNET 8X5XNBD Transport Node Controller for M2</t>
  </si>
  <si>
    <t>CON-SNT-MTNCEK9</t>
  </si>
  <si>
    <t>SMARTnet 8 x 5 x NBD for 15454-M-TNCE-K9, 15454-M-TNCE-K9=</t>
  </si>
  <si>
    <t>Лот Приобретение сертификатов технической поддержки оборудования сети IP/MPLS РБ, Cisco  DWDM, SDH</t>
  </si>
  <si>
    <t>Поставщик должен быть авторизированным сервисным партнером CISCO; поставщик должен предоставить письмо авторизации. 
После заключения договора, поставщик должен предоставить сертификат расширенной гарантии Cisco с указанием количества и состава оборудования (Product ID).
По согласованию с заказчиком допускается замена сервисного уровня с CON-SNT-XXX (Cisco SMARTNet) на CON-NSNT-XXX (Cisco SMARTNet Total Care) с сохранением остальных условий закупки.</t>
  </si>
  <si>
    <t>Дата начала оказания технической поддержки: 01.04.2015 г. на 12 мес.</t>
  </si>
  <si>
    <t>Приложение №1.2</t>
  </si>
  <si>
    <t>CON-SNT-V6506E72</t>
  </si>
  <si>
    <t>SMARTNET 8X5XNBD VS-C6506E-S720-10G</t>
  </si>
  <si>
    <t>CON-SNT-M36X24FS</t>
  </si>
  <si>
    <t>SMARTNET 8X5XNBD ME3600X Ethernet Access Switch 24 GE SFP</t>
  </si>
  <si>
    <t>CON-SNT-EST4TGB</t>
  </si>
  <si>
    <t>SMARTNET 8X5XNBD ES+ Low Queue 4 port 10GE - 3CXL</t>
  </si>
  <si>
    <t>CON-SNT-R7203CXL</t>
  </si>
  <si>
    <t>SMARTNET 8X5XNBD Cisco 7600 Route Swi</t>
  </si>
  <si>
    <t>CON-SNT-R7203CGE</t>
  </si>
  <si>
    <t>CON-SNT-A9K8TL</t>
  </si>
  <si>
    <t>SMARTNET 8X5XNBD 8-Port 10GE Low Queue</t>
  </si>
  <si>
    <t>Объем может быть изменен на 30% без изменения стоимости единицы</t>
  </si>
  <si>
    <t>Дата начала оказания технической поддержки: с 01.04.2015 на 12 мес.</t>
  </si>
  <si>
    <t>Приложение №1.1</t>
  </si>
  <si>
    <t>CON-SNT-ASR-901DS</t>
  </si>
  <si>
    <t>SMARTNET 8X5XNBD ASR 9010 DC Chassis</t>
  </si>
  <si>
    <t>CON-SNT-A9K8T4B</t>
  </si>
  <si>
    <t>SMARTNET 8X5XNBD 8-Port 10GE DX Line</t>
  </si>
  <si>
    <t>CON-SNT-A1004SB</t>
  </si>
  <si>
    <t>SMARTNET 8X5XNBD Cisco ASR1004 Chassis</t>
  </si>
  <si>
    <t>CON-SNT-ASRRP2</t>
  </si>
  <si>
    <t>SMARTNET 8X5XNBD ASR1000 RP2</t>
  </si>
  <si>
    <t>CON-SNT-SIP40SB</t>
  </si>
  <si>
    <t>SMARTNET 8X5XNBD Cisco ASR1000 SPA Interface Processor 40</t>
  </si>
  <si>
    <t>CON-SNT-A1ESP20</t>
  </si>
  <si>
    <t>SMARTNET 8X5XNBD Cisco ASR1000-ESP20</t>
  </si>
  <si>
    <t>CON-SNT-ASIP10SB</t>
  </si>
  <si>
    <t>SMARTNET 8X5XNBD Cisco ASR1000-SIP10-SB</t>
  </si>
  <si>
    <t>CON-SNT-ASR1000E</t>
  </si>
  <si>
    <t>SMARTNET 8X5XNBD Cisco ASR1000 Embedded Services Processor</t>
  </si>
  <si>
    <t>CON-SNT-A9KRSP4G</t>
  </si>
  <si>
    <t>SMARTNET 8X5XNBD Route Switch Processor 4G Memory</t>
  </si>
  <si>
    <t>CON-SNT-C5548PB</t>
  </si>
  <si>
    <t>SMARTNET 8X5XNBD Nexus 5548P in N5548P-N2K Bundle</t>
  </si>
  <si>
    <t>CON-SNT-1XGLV2E</t>
  </si>
  <si>
    <t>SMARTNET 8X5XNBD Cisco 1-Port 10GE LAN-PHY Shared Port Ad</t>
  </si>
  <si>
    <t>CON-SNT-ASR9006D</t>
  </si>
  <si>
    <t>SMARTNET 8X5XNBD ASR 9006 DC Chassis</t>
  </si>
  <si>
    <t>Дата начала оказания технической поддержки: с 01.10.2015 на 12 мес.</t>
  </si>
  <si>
    <t>Приложение №1.3</t>
  </si>
  <si>
    <t xml:space="preserve">Дата поставки сертификатов технической поддержки: до 30.04.2015 г. </t>
  </si>
  <si>
    <t xml:space="preserve">Дата поставки сертификатов технической поддержки: до 01.10.2015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</si>
</sst>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</numFmts>
  <fonts count="27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i/>
      <sz val="14"/>
      <name val="Arial"/>
      <family val="2"/>
      <charset val="204"/>
    </font>
    <font>
      <sz val="10"/>
      <name val="Courier New"/>
      <family val="3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0"/>
    <xf numFmtId="165" fontId="2" fillId="0" borderId="0" applyFill="0" applyBorder="0" applyAlignment="0" applyProtection="0"/>
    <xf numFmtId="166" fontId="2" fillId="0" borderId="0" applyFill="0" applyBorder="0" applyAlignment="0" applyProtection="0"/>
    <xf numFmtId="0" fontId="16" fillId="0" borderId="0"/>
    <xf numFmtId="0" fontId="2" fillId="0" borderId="0"/>
    <xf numFmtId="0" fontId="17" fillId="0" borderId="0"/>
    <xf numFmtId="0" fontId="2" fillId="0" borderId="0"/>
    <xf numFmtId="167" fontId="2" fillId="0" borderId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4" fillId="0" borderId="0"/>
    <xf numFmtId="43" fontId="1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0" applyFont="1" applyBorder="1"/>
    <xf numFmtId="0" fontId="3" fillId="0" borderId="0" xfId="0" applyFont="1"/>
    <xf numFmtId="0" fontId="6" fillId="0" borderId="0" xfId="0" applyFont="1" applyBorder="1"/>
    <xf numFmtId="0" fontId="6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Border="1"/>
    <xf numFmtId="0" fontId="8" fillId="0" borderId="0" xfId="0" applyFont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2" fontId="15" fillId="0" borderId="3" xfId="0" applyNumberFormat="1" applyFont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1" fontId="18" fillId="0" borderId="4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 shrinkToFit="1"/>
    </xf>
    <xf numFmtId="0" fontId="20" fillId="0" borderId="3" xfId="0" applyFont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8" fillId="0" borderId="3" xfId="36" applyFont="1" applyFill="1" applyBorder="1" applyAlignment="1">
      <alignment horizontal="center" vertical="center" wrapText="1" shrinkToFit="1"/>
    </xf>
    <xf numFmtId="0" fontId="3" fillId="0" borderId="3" xfId="37" applyFont="1" applyFill="1" applyBorder="1" applyAlignment="1">
      <alignment horizontal="center" vertical="center"/>
    </xf>
    <xf numFmtId="1" fontId="18" fillId="0" borderId="4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left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8" fillId="0" borderId="3" xfId="4" applyFont="1" applyFill="1" applyBorder="1" applyAlignment="1"/>
    <xf numFmtId="0" fontId="18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 wrapText="1" shrinkToFit="1"/>
    </xf>
    <xf numFmtId="0" fontId="20" fillId="0" borderId="3" xfId="0" applyFont="1" applyFill="1" applyBorder="1" applyAlignment="1">
      <alignment horizontal="center" vertical="center" wrapText="1" shrinkToFit="1"/>
    </xf>
    <xf numFmtId="43" fontId="5" fillId="0" borderId="3" xfId="34" applyFont="1" applyFill="1" applyBorder="1" applyAlignment="1">
      <alignment horizontal="right" vertical="center" wrapText="1"/>
    </xf>
    <xf numFmtId="43" fontId="5" fillId="0" borderId="3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43" fontId="5" fillId="0" borderId="0" xfId="0" applyNumberFormat="1" applyFont="1" applyBorder="1" applyAlignment="1">
      <alignment horizontal="left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20" fillId="0" borderId="3" xfId="0" applyFont="1" applyFill="1" applyBorder="1"/>
    <xf numFmtId="0" fontId="26" fillId="0" borderId="0" xfId="46"/>
    <xf numFmtId="164" fontId="10" fillId="0" borderId="8" xfId="46" applyNumberFormat="1" applyFont="1" applyFill="1" applyBorder="1" applyAlignment="1">
      <alignment horizontal="center" vertical="center" wrapText="1"/>
    </xf>
    <xf numFmtId="0" fontId="10" fillId="0" borderId="8" xfId="46" applyFont="1" applyBorder="1" applyAlignment="1">
      <alignment vertical="center" wrapText="1"/>
    </xf>
    <xf numFmtId="164" fontId="10" fillId="0" borderId="0" xfId="46" applyNumberFormat="1" applyFont="1" applyFill="1" applyBorder="1" applyAlignment="1">
      <alignment horizontal="center" vertical="center" wrapText="1"/>
    </xf>
    <xf numFmtId="0" fontId="10" fillId="0" borderId="0" xfId="46" applyFont="1" applyBorder="1" applyAlignment="1">
      <alignment vertical="center" wrapText="1"/>
    </xf>
    <xf numFmtId="164" fontId="10" fillId="0" borderId="5" xfId="46" applyNumberFormat="1" applyFont="1" applyFill="1" applyBorder="1" applyAlignment="1">
      <alignment horizontal="center" vertical="center" wrapText="1"/>
    </xf>
    <xf numFmtId="0" fontId="10" fillId="0" borderId="5" xfId="46" applyFont="1" applyBorder="1" applyAlignment="1">
      <alignment vertical="center" wrapText="1"/>
    </xf>
    <xf numFmtId="0" fontId="5" fillId="0" borderId="7" xfId="46" applyFont="1" applyFill="1" applyBorder="1" applyAlignment="1">
      <alignment vertical="center" wrapText="1"/>
    </xf>
    <xf numFmtId="164" fontId="11" fillId="0" borderId="3" xfId="46" applyNumberFormat="1" applyFont="1" applyBorder="1" applyAlignment="1">
      <alignment horizontal="center" vertical="center" wrapText="1"/>
    </xf>
    <xf numFmtId="4" fontId="5" fillId="0" borderId="3" xfId="46" applyNumberFormat="1" applyFont="1" applyFill="1" applyBorder="1" applyAlignment="1">
      <alignment horizontal="right" vertical="center" wrapText="1"/>
    </xf>
    <xf numFmtId="2" fontId="15" fillId="0" borderId="3" xfId="46" applyNumberFormat="1" applyFont="1" applyBorder="1" applyAlignment="1">
      <alignment horizontal="right" vertical="center"/>
    </xf>
    <xf numFmtId="43" fontId="5" fillId="0" borderId="3" xfId="47" applyFont="1" applyFill="1" applyBorder="1" applyAlignment="1">
      <alignment horizontal="right" vertical="center" wrapText="1"/>
    </xf>
    <xf numFmtId="4" fontId="25" fillId="0" borderId="3" xfId="46" applyNumberFormat="1" applyFont="1" applyFill="1" applyBorder="1" applyAlignment="1">
      <alignment vertical="center"/>
    </xf>
    <xf numFmtId="0" fontId="20" fillId="0" borderId="3" xfId="46" applyFont="1" applyFill="1" applyBorder="1" applyAlignment="1">
      <alignment horizontal="center"/>
    </xf>
    <xf numFmtId="0" fontId="20" fillId="0" borderId="3" xfId="46" applyFont="1" applyFill="1" applyBorder="1"/>
    <xf numFmtId="0" fontId="18" fillId="0" borderId="3" xfId="46" applyFont="1" applyFill="1" applyBorder="1" applyAlignment="1">
      <alignment horizontal="center" vertical="center"/>
    </xf>
    <xf numFmtId="0" fontId="18" fillId="0" borderId="3" xfId="46" applyFont="1" applyFill="1" applyBorder="1"/>
    <xf numFmtId="0" fontId="20" fillId="0" borderId="3" xfId="46" applyFont="1" applyFill="1" applyBorder="1" applyAlignment="1">
      <alignment wrapText="1"/>
    </xf>
    <xf numFmtId="43" fontId="5" fillId="0" borderId="16" xfId="47" applyFont="1" applyFill="1" applyBorder="1" applyAlignment="1">
      <alignment horizontal="right" vertical="center" wrapText="1"/>
    </xf>
    <xf numFmtId="0" fontId="20" fillId="0" borderId="16" xfId="46" applyFont="1" applyFill="1" applyBorder="1" applyAlignment="1">
      <alignment horizontal="center"/>
    </xf>
    <xf numFmtId="0" fontId="20" fillId="0" borderId="16" xfId="46" applyFont="1" applyFill="1" applyBorder="1" applyAlignment="1">
      <alignment wrapText="1"/>
    </xf>
    <xf numFmtId="0" fontId="20" fillId="0" borderId="16" xfId="46" applyFont="1" applyFill="1" applyBorder="1"/>
    <xf numFmtId="0" fontId="10" fillId="0" borderId="15" xfId="46" applyFont="1" applyBorder="1" applyAlignment="1">
      <alignment horizontal="center" vertical="center" wrapText="1"/>
    </xf>
    <xf numFmtId="0" fontId="11" fillId="0" borderId="12" xfId="46" applyFont="1" applyFill="1" applyBorder="1" applyAlignment="1">
      <alignment horizontal="center" vertical="center"/>
    </xf>
    <xf numFmtId="0" fontId="10" fillId="0" borderId="14" xfId="46" applyFont="1" applyBorder="1" applyAlignment="1">
      <alignment horizontal="center" vertical="center" wrapText="1"/>
    </xf>
    <xf numFmtId="0" fontId="10" fillId="0" borderId="13" xfId="46" applyFont="1" applyBorder="1" applyAlignment="1">
      <alignment horizontal="center" vertical="center" wrapText="1"/>
    </xf>
    <xf numFmtId="4" fontId="10" fillId="0" borderId="11" xfId="46" applyNumberFormat="1" applyFont="1" applyBorder="1" applyAlignment="1">
      <alignment horizontal="center" vertical="center" wrapText="1"/>
    </xf>
    <xf numFmtId="4" fontId="10" fillId="0" borderId="1" xfId="46" applyNumberFormat="1" applyFont="1" applyFill="1" applyBorder="1" applyAlignment="1">
      <alignment horizontal="center" vertical="center" wrapText="1"/>
    </xf>
    <xf numFmtId="0" fontId="10" fillId="0" borderId="9" xfId="46" applyFont="1" applyBorder="1" applyAlignment="1">
      <alignment horizontal="center" vertical="center" wrapText="1"/>
    </xf>
    <xf numFmtId="0" fontId="10" fillId="0" borderId="2" xfId="46" applyFont="1" applyBorder="1" applyAlignment="1">
      <alignment horizontal="center" vertical="center" wrapText="1"/>
    </xf>
    <xf numFmtId="0" fontId="5" fillId="0" borderId="10" xfId="46" applyFont="1" applyFill="1" applyBorder="1" applyAlignment="1">
      <alignment horizontal="center" vertical="center" textRotation="90" wrapText="1"/>
    </xf>
    <xf numFmtId="164" fontId="11" fillId="0" borderId="0" xfId="46" applyNumberFormat="1" applyFont="1" applyBorder="1" applyAlignment="1">
      <alignment horizontal="left" wrapText="1"/>
    </xf>
    <xf numFmtId="164" fontId="10" fillId="0" borderId="0" xfId="46" applyNumberFormat="1" applyFont="1" applyBorder="1" applyAlignment="1">
      <alignment horizontal="left" wrapText="1"/>
    </xf>
    <xf numFmtId="0" fontId="10" fillId="0" borderId="0" xfId="46" applyFont="1" applyBorder="1" applyAlignment="1">
      <alignment horizontal="left" wrapText="1"/>
    </xf>
    <xf numFmtId="0" fontId="10" fillId="0" borderId="0" xfId="46" applyFont="1" applyBorder="1" applyAlignment="1">
      <alignment horizontal="center" vertical="center" wrapText="1"/>
    </xf>
    <xf numFmtId="0" fontId="6" fillId="0" borderId="0" xfId="46" applyFont="1" applyFill="1" applyBorder="1" applyAlignment="1">
      <alignment horizontal="left" wrapText="1"/>
    </xf>
    <xf numFmtId="0" fontId="5" fillId="0" borderId="0" xfId="46" applyFont="1" applyFill="1" applyAlignment="1">
      <alignment horizontal="left"/>
    </xf>
    <xf numFmtId="164" fontId="11" fillId="0" borderId="0" xfId="46" applyNumberFormat="1" applyFont="1" applyAlignment="1">
      <alignment horizontal="center" vertical="center" wrapText="1"/>
    </xf>
    <xf numFmtId="164" fontId="10" fillId="0" borderId="0" xfId="46" applyNumberFormat="1" applyFont="1" applyAlignment="1">
      <alignment horizontal="center" vertical="center" wrapText="1"/>
    </xf>
    <xf numFmtId="0" fontId="10" fillId="0" borderId="0" xfId="46" applyFont="1" applyAlignment="1">
      <alignment horizontal="left" vertical="center" wrapText="1"/>
    </xf>
    <xf numFmtId="0" fontId="10" fillId="0" borderId="0" xfId="46" applyFont="1" applyAlignment="1">
      <alignment horizontal="center" vertical="center" wrapText="1"/>
    </xf>
    <xf numFmtId="1" fontId="12" fillId="0" borderId="0" xfId="46" applyNumberFormat="1" applyFont="1" applyAlignment="1"/>
    <xf numFmtId="0" fontId="5" fillId="0" borderId="19" xfId="46" applyFont="1" applyFill="1" applyBorder="1" applyAlignment="1">
      <alignment horizontal="center" vertical="center" textRotation="90" wrapText="1"/>
    </xf>
    <xf numFmtId="0" fontId="10" fillId="0" borderId="20" xfId="46" applyFont="1" applyBorder="1" applyAlignment="1">
      <alignment horizontal="center" vertical="center" wrapText="1"/>
    </xf>
    <xf numFmtId="0" fontId="10" fillId="0" borderId="21" xfId="46" applyFont="1" applyBorder="1" applyAlignment="1">
      <alignment horizontal="center" vertical="center" wrapText="1"/>
    </xf>
    <xf numFmtId="4" fontId="10" fillId="0" borderId="21" xfId="46" applyNumberFormat="1" applyFont="1" applyFill="1" applyBorder="1" applyAlignment="1">
      <alignment horizontal="center" vertical="center" wrapText="1"/>
    </xf>
    <xf numFmtId="4" fontId="10" fillId="0" borderId="22" xfId="46" applyNumberFormat="1" applyFont="1" applyBorder="1" applyAlignment="1">
      <alignment horizontal="center" vertical="center" wrapText="1"/>
    </xf>
    <xf numFmtId="0" fontId="11" fillId="0" borderId="23" xfId="46" applyFont="1" applyFill="1" applyBorder="1" applyAlignment="1">
      <alignment horizontal="center" vertical="center"/>
    </xf>
    <xf numFmtId="0" fontId="10" fillId="0" borderId="24" xfId="46" applyFont="1" applyBorder="1" applyAlignment="1">
      <alignment horizontal="center" vertical="center" wrapText="1"/>
    </xf>
    <xf numFmtId="0" fontId="11" fillId="0" borderId="24" xfId="46" applyFont="1" applyFill="1" applyBorder="1" applyAlignment="1">
      <alignment horizontal="center" vertical="center"/>
    </xf>
    <xf numFmtId="0" fontId="10" fillId="0" borderId="25" xfId="46" applyFont="1" applyBorder="1" applyAlignment="1">
      <alignment horizontal="center" vertical="center" wrapText="1"/>
    </xf>
    <xf numFmtId="0" fontId="20" fillId="0" borderId="3" xfId="46" applyFont="1" applyFill="1" applyBorder="1" applyAlignment="1">
      <alignment horizontal="center" vertical="center"/>
    </xf>
    <xf numFmtId="43" fontId="5" fillId="0" borderId="3" xfId="47" applyFont="1" applyBorder="1" applyAlignment="1">
      <alignment horizontal="right" vertical="center" wrapText="1"/>
    </xf>
    <xf numFmtId="0" fontId="20" fillId="0" borderId="3" xfId="46" applyFont="1" applyFill="1" applyBorder="1" applyAlignment="1">
      <alignment horizontal="left" vertical="center" wrapText="1" shrinkToFit="1"/>
    </xf>
    <xf numFmtId="0" fontId="20" fillId="0" borderId="3" xfId="46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vertical="center" wrapText="1"/>
    </xf>
    <xf numFmtId="164" fontId="11" fillId="0" borderId="17" xfId="0" applyNumberFormat="1" applyFont="1" applyBorder="1" applyAlignment="1">
      <alignment horizontal="center" vertical="center" wrapText="1"/>
    </xf>
    <xf numFmtId="164" fontId="11" fillId="0" borderId="26" xfId="0" applyNumberFormat="1" applyFont="1" applyBorder="1" applyAlignment="1">
      <alignment horizontal="center" vertical="center" wrapText="1"/>
    </xf>
    <xf numFmtId="0" fontId="20" fillId="0" borderId="6" xfId="46" applyFont="1" applyFill="1" applyBorder="1" applyAlignment="1">
      <alignment horizontal="center"/>
    </xf>
    <xf numFmtId="0" fontId="20" fillId="0" borderId="5" xfId="46" applyFont="1" applyFill="1" applyBorder="1" applyAlignment="1">
      <alignment horizontal="left" vertical="center" wrapText="1" shrinkToFit="1"/>
    </xf>
    <xf numFmtId="0" fontId="20" fillId="0" borderId="5" xfId="46" applyFont="1" applyFill="1" applyBorder="1" applyAlignment="1">
      <alignment horizontal="center" vertical="center" wrapText="1" shrinkToFit="1"/>
    </xf>
    <xf numFmtId="4" fontId="25" fillId="0" borderId="16" xfId="46" applyNumberFormat="1" applyFont="1" applyFill="1" applyBorder="1" applyAlignment="1">
      <alignment vertical="center"/>
    </xf>
    <xf numFmtId="4" fontId="5" fillId="0" borderId="16" xfId="46" applyNumberFormat="1" applyFont="1" applyFill="1" applyBorder="1" applyAlignment="1">
      <alignment vertical="center"/>
    </xf>
    <xf numFmtId="4" fontId="5" fillId="0" borderId="3" xfId="46" applyNumberFormat="1" applyFont="1" applyFill="1" applyBorder="1" applyAlignment="1">
      <alignment vertical="center"/>
    </xf>
    <xf numFmtId="43" fontId="5" fillId="0" borderId="3" xfId="46" applyNumberFormat="1" applyFont="1" applyFill="1" applyBorder="1" applyAlignment="1">
      <alignment horizontal="left" vertical="center" wrapText="1"/>
    </xf>
    <xf numFmtId="43" fontId="5" fillId="0" borderId="3" xfId="46" applyNumberFormat="1" applyFont="1" applyFill="1" applyBorder="1" applyAlignment="1">
      <alignment horizontal="right" vertical="center" wrapText="1"/>
    </xf>
    <xf numFmtId="0" fontId="20" fillId="0" borderId="3" xfId="4" applyFont="1" applyFill="1" applyBorder="1" applyAlignment="1"/>
    <xf numFmtId="0" fontId="20" fillId="0" borderId="3" xfId="35" applyFont="1" applyFill="1" applyBorder="1" applyAlignment="1">
      <alignment vertical="center" wrapText="1" shrinkToFit="1"/>
    </xf>
    <xf numFmtId="0" fontId="20" fillId="0" borderId="3" xfId="38" applyFont="1" applyFill="1" applyBorder="1" applyAlignment="1">
      <alignment horizontal="left" vertical="center" wrapText="1" shrinkToFit="1"/>
    </xf>
    <xf numFmtId="0" fontId="20" fillId="0" borderId="3" xfId="35" applyFont="1" applyFill="1" applyBorder="1" applyAlignment="1">
      <alignment horizontal="left" vertical="center" wrapText="1" shrinkToFit="1"/>
    </xf>
    <xf numFmtId="0" fontId="20" fillId="0" borderId="3" xfId="4" applyFont="1" applyFill="1" applyBorder="1"/>
    <xf numFmtId="0" fontId="20" fillId="0" borderId="3" xfId="4" applyFont="1" applyFill="1" applyBorder="1" applyAlignment="1">
      <alignment wrapText="1"/>
    </xf>
    <xf numFmtId="0" fontId="5" fillId="0" borderId="6" xfId="46" applyFont="1" applyFill="1" applyBorder="1" applyAlignment="1">
      <alignment vertical="center" wrapText="1"/>
    </xf>
    <xf numFmtId="164" fontId="11" fillId="0" borderId="17" xfId="46" applyNumberFormat="1" applyFont="1" applyBorder="1" applyAlignment="1">
      <alignment horizontal="center" vertical="center" wrapText="1"/>
    </xf>
    <xf numFmtId="0" fontId="5" fillId="0" borderId="27" xfId="46" applyFont="1" applyFill="1" applyBorder="1" applyAlignment="1">
      <alignment vertical="center" wrapText="1"/>
    </xf>
    <xf numFmtId="164" fontId="11" fillId="0" borderId="26" xfId="46" applyNumberFormat="1" applyFont="1" applyBorder="1" applyAlignment="1">
      <alignment horizontal="center" vertical="center" wrapText="1"/>
    </xf>
    <xf numFmtId="0" fontId="5" fillId="0" borderId="28" xfId="46" applyFont="1" applyFill="1" applyBorder="1" applyAlignment="1">
      <alignment vertical="center" wrapText="1"/>
    </xf>
    <xf numFmtId="164" fontId="11" fillId="0" borderId="29" xfId="46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46" applyFont="1" applyBorder="1" applyAlignment="1">
      <alignment horizontal="left" vertical="center" wrapText="1"/>
    </xf>
    <xf numFmtId="0" fontId="7" fillId="0" borderId="18" xfId="46" applyFont="1" applyBorder="1" applyAlignment="1">
      <alignment horizontal="left" vertical="center" wrapText="1"/>
    </xf>
    <xf numFmtId="0" fontId="23" fillId="0" borderId="3" xfId="46" applyFont="1" applyBorder="1" applyAlignment="1">
      <alignment horizontal="center" vertical="center" wrapText="1"/>
    </xf>
    <xf numFmtId="0" fontId="5" fillId="0" borderId="3" xfId="46" applyFont="1" applyBorder="1" applyAlignment="1">
      <alignment horizontal="left" vertical="center" wrapText="1"/>
    </xf>
    <xf numFmtId="0" fontId="7" fillId="0" borderId="0" xfId="46" applyFont="1" applyAlignment="1">
      <alignment horizontal="center" vertical="center" wrapText="1"/>
    </xf>
    <xf numFmtId="164" fontId="11" fillId="0" borderId="16" xfId="46" applyNumberFormat="1" applyFont="1" applyBorder="1" applyAlignment="1">
      <alignment horizontal="center" vertical="center" wrapText="1"/>
    </xf>
    <xf numFmtId="164" fontId="11" fillId="0" borderId="3" xfId="46" applyNumberFormat="1" applyFont="1" applyBorder="1" applyAlignment="1">
      <alignment horizontal="center" vertical="center" wrapText="1"/>
    </xf>
    <xf numFmtId="1" fontId="4" fillId="0" borderId="6" xfId="46" applyNumberFormat="1" applyFont="1" applyFill="1" applyBorder="1" applyAlignment="1">
      <alignment horizontal="right" vertical="center" wrapText="1"/>
    </xf>
    <xf numFmtId="1" fontId="4" fillId="0" borderId="5" xfId="46" applyNumberFormat="1" applyFont="1" applyFill="1" applyBorder="1" applyAlignment="1">
      <alignment horizontal="right" vertical="center" wrapText="1"/>
    </xf>
    <xf numFmtId="0" fontId="10" fillId="0" borderId="3" xfId="46" applyFont="1" applyBorder="1" applyAlignment="1">
      <alignment horizontal="left" vertical="center" wrapText="1"/>
    </xf>
    <xf numFmtId="4" fontId="5" fillId="0" borderId="6" xfId="46" applyNumberFormat="1" applyFont="1" applyBorder="1" applyAlignment="1">
      <alignment horizontal="right" vertical="center" wrapText="1"/>
    </xf>
    <xf numFmtId="4" fontId="5" fillId="0" borderId="5" xfId="46" applyNumberFormat="1" applyFont="1" applyBorder="1" applyAlignment="1">
      <alignment horizontal="right" vertical="center" wrapText="1"/>
    </xf>
    <xf numFmtId="4" fontId="5" fillId="0" borderId="17" xfId="46" applyNumberFormat="1" applyFont="1" applyBorder="1" applyAlignment="1">
      <alignment horizontal="right" vertical="center" wrapText="1"/>
    </xf>
    <xf numFmtId="0" fontId="7" fillId="0" borderId="5" xfId="46" applyFont="1" applyBorder="1" applyAlignment="1">
      <alignment horizontal="left" vertical="center" wrapText="1"/>
    </xf>
  </cellXfs>
  <cellStyles count="48">
    <cellStyle name="_Akado_DWDM_BoMv1" xfId="6"/>
    <cellStyle name="_BoM_abakhare" xfId="7"/>
    <cellStyle name="_DWDM_BoM" xfId="8"/>
    <cellStyle name="_DWDM_Volga_BoM_v10_270806" xfId="9"/>
    <cellStyle name="_DWDM_Volga_BoM_v20_070906" xfId="10"/>
    <cellStyle name="_JET_DWDM_BoMv1" xfId="11"/>
    <cellStyle name="_KTC_DWDM_BoM_v10_100806" xfId="12"/>
    <cellStyle name="_KTC_SDH_BoM_v10_090806" xfId="13"/>
    <cellStyle name="_KTC_SDH_BoM_v10_100806" xfId="14"/>
    <cellStyle name="_KTC_T_SDH_BoM_v10_220806" xfId="15"/>
    <cellStyle name="_Megafon_DWDM_BoM" xfId="16"/>
    <cellStyle name="_Megafon_DWDM_BoMv1 cost" xfId="17"/>
    <cellStyle name="axlcolour" xfId="18"/>
    <cellStyle name="Excel Built-in Normal" xfId="33"/>
    <cellStyle name="Migliaia (0)_91P18UM" xfId="19"/>
    <cellStyle name="Migliaia_91P18UM" xfId="20"/>
    <cellStyle name="Normal 2" xfId="21"/>
    <cellStyle name="Normal 2 2" xfId="44"/>
    <cellStyle name="Normal_15365NTEPricing062805" xfId="3"/>
    <cellStyle name="Normal_UKT_10G_BoM_ALB v4.0" xfId="4"/>
    <cellStyle name="Normale_1664 SM" xfId="23"/>
    <cellStyle name="Style 1" xfId="24"/>
    <cellStyle name="TableStyleLight1" xfId="1"/>
    <cellStyle name="Valuta (0)_91P18UM" xfId="25"/>
    <cellStyle name="Valuta_91P18UM" xfId="26"/>
    <cellStyle name="Обычный" xfId="0" builtinId="0"/>
    <cellStyle name="Обычный 11" xfId="37"/>
    <cellStyle name="Обычный 13" xfId="40"/>
    <cellStyle name="Обычный 14" xfId="41"/>
    <cellStyle name="Обычный 15" xfId="42"/>
    <cellStyle name="Обычный 16" xfId="35"/>
    <cellStyle name="Обычный 17" xfId="38"/>
    <cellStyle name="Обычный 18" xfId="36"/>
    <cellStyle name="Обычный 2" xfId="5"/>
    <cellStyle name="Обычный 2 2" xfId="28"/>
    <cellStyle name="Обычный 2 3" xfId="29"/>
    <cellStyle name="Обычный 2 4" xfId="31"/>
    <cellStyle name="Обычный 2 5" xfId="32"/>
    <cellStyle name="Обычный 3" xfId="22"/>
    <cellStyle name="Обычный 4" xfId="43"/>
    <cellStyle name="Обычный 5" xfId="30"/>
    <cellStyle name="Обычный 6" xfId="46"/>
    <cellStyle name="Стиль 1" xfId="2"/>
    <cellStyle name="Финансовый" xfId="34" builtinId="3"/>
    <cellStyle name="Финансовый 2" xfId="39"/>
    <cellStyle name="Финансовый 3" xfId="45"/>
    <cellStyle name="Финансовый 4" xfId="47"/>
    <cellStyle name="常规_1350NM P730" xf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zoomScale="70" zoomScaleNormal="70" zoomScalePageLayoutView="85" workbookViewId="0">
      <selection activeCell="C30" sqref="C30"/>
    </sheetView>
  </sheetViews>
  <sheetFormatPr defaultRowHeight="15" x14ac:dyDescent="0.25"/>
  <cols>
    <col min="1" max="1" width="7.140625" style="31" customWidth="1"/>
    <col min="2" max="2" width="24.5703125" style="27" customWidth="1"/>
    <col min="3" max="3" width="76.42578125" style="27" customWidth="1"/>
    <col min="4" max="4" width="19.42578125" style="13" customWidth="1"/>
    <col min="5" max="5" width="18.42578125" style="14" customWidth="1"/>
    <col min="6" max="6" width="21.42578125" style="14" customWidth="1"/>
    <col min="7" max="7" width="29.5703125" style="17" customWidth="1"/>
    <col min="8" max="8" width="29.140625" style="1" customWidth="1"/>
    <col min="9" max="10" width="9.140625" style="1"/>
    <col min="11" max="16384" width="9.140625" style="2"/>
  </cols>
  <sheetData>
    <row r="1" spans="1:10" s="4" customFormat="1" ht="18.75" x14ac:dyDescent="0.3">
      <c r="A1" s="29"/>
      <c r="B1" s="27"/>
      <c r="C1" s="27"/>
      <c r="D1" s="22"/>
      <c r="E1" s="23"/>
      <c r="F1" s="16"/>
      <c r="G1" s="16" t="s">
        <v>53</v>
      </c>
      <c r="H1" s="3"/>
      <c r="I1" s="3"/>
      <c r="J1" s="3"/>
    </row>
    <row r="2" spans="1:10" s="4" customFormat="1" ht="15" customHeight="1" x14ac:dyDescent="0.3">
      <c r="A2" s="29"/>
      <c r="B2" s="27"/>
      <c r="C2" s="27"/>
      <c r="D2" s="22"/>
      <c r="E2" s="23"/>
      <c r="F2" s="23"/>
      <c r="G2" s="15"/>
      <c r="H2" s="3"/>
      <c r="I2" s="3"/>
      <c r="J2" s="3"/>
    </row>
    <row r="3" spans="1:10" s="4" customFormat="1" ht="22.5" customHeight="1" x14ac:dyDescent="0.3">
      <c r="A3" s="29"/>
      <c r="B3" s="138" t="s">
        <v>36</v>
      </c>
      <c r="C3" s="138"/>
      <c r="D3" s="138"/>
      <c r="E3" s="138"/>
      <c r="F3" s="138"/>
      <c r="G3" s="138"/>
      <c r="H3" s="3"/>
      <c r="I3" s="3"/>
      <c r="J3" s="3"/>
    </row>
    <row r="4" spans="1:10" s="4" customFormat="1" ht="17.25" customHeight="1" thickBot="1" x14ac:dyDescent="0.35">
      <c r="A4" s="30"/>
      <c r="B4" s="28"/>
      <c r="C4" s="28"/>
      <c r="D4" s="24"/>
      <c r="E4" s="25"/>
      <c r="F4" s="25"/>
      <c r="G4" s="18"/>
      <c r="H4" s="3"/>
      <c r="I4" s="3"/>
      <c r="J4" s="3"/>
    </row>
    <row r="5" spans="1:10" s="6" customFormat="1" ht="54.75" customHeight="1" x14ac:dyDescent="0.25">
      <c r="A5" s="43" t="s">
        <v>0</v>
      </c>
      <c r="B5" s="44" t="s">
        <v>1</v>
      </c>
      <c r="C5" s="41" t="s">
        <v>2</v>
      </c>
      <c r="D5" s="41" t="s">
        <v>4</v>
      </c>
      <c r="E5" s="42" t="s">
        <v>9</v>
      </c>
      <c r="F5" s="42" t="s">
        <v>10</v>
      </c>
      <c r="G5" s="40" t="s">
        <v>5</v>
      </c>
      <c r="H5" s="5"/>
      <c r="I5" s="5"/>
      <c r="J5" s="5"/>
    </row>
    <row r="6" spans="1:10" s="8" customFormat="1" ht="16.5" customHeight="1" x14ac:dyDescent="0.25">
      <c r="A6" s="33">
        <v>1</v>
      </c>
      <c r="B6" s="35">
        <v>2</v>
      </c>
      <c r="C6" s="26">
        <v>3</v>
      </c>
      <c r="D6" s="19">
        <v>4</v>
      </c>
      <c r="E6" s="56">
        <v>5</v>
      </c>
      <c r="F6" s="19">
        <v>6</v>
      </c>
      <c r="G6" s="56">
        <v>7</v>
      </c>
      <c r="H6" s="7"/>
      <c r="I6" s="7"/>
      <c r="J6" s="7"/>
    </row>
    <row r="7" spans="1:10" s="10" customFormat="1" ht="18.75" x14ac:dyDescent="0.2">
      <c r="A7" s="34">
        <v>1</v>
      </c>
      <c r="B7" s="127" t="s">
        <v>12</v>
      </c>
      <c r="C7" s="128" t="s">
        <v>14</v>
      </c>
      <c r="D7" s="45">
        <v>4</v>
      </c>
      <c r="E7" s="55">
        <v>11619</v>
      </c>
      <c r="F7" s="54">
        <f t="shared" ref="F7:F18" si="0">E7*D7</f>
        <v>46476</v>
      </c>
      <c r="G7" s="139" t="s">
        <v>7</v>
      </c>
      <c r="H7" s="57"/>
      <c r="I7" s="9"/>
      <c r="J7" s="9"/>
    </row>
    <row r="8" spans="1:10" s="10" customFormat="1" ht="18.75" x14ac:dyDescent="0.2">
      <c r="A8" s="47">
        <v>2</v>
      </c>
      <c r="B8" s="129" t="s">
        <v>30</v>
      </c>
      <c r="C8" s="128" t="s">
        <v>15</v>
      </c>
      <c r="D8" s="45">
        <v>14</v>
      </c>
      <c r="E8" s="55">
        <v>11251</v>
      </c>
      <c r="F8" s="54">
        <f t="shared" si="0"/>
        <v>157514</v>
      </c>
      <c r="G8" s="139"/>
      <c r="H8" s="57"/>
      <c r="I8" s="9"/>
      <c r="J8" s="9"/>
    </row>
    <row r="9" spans="1:10" s="10" customFormat="1" ht="18.75" x14ac:dyDescent="0.25">
      <c r="A9" s="47">
        <v>3</v>
      </c>
      <c r="B9" s="130" t="s">
        <v>13</v>
      </c>
      <c r="C9" s="131" t="s">
        <v>16</v>
      </c>
      <c r="D9" s="46">
        <v>60</v>
      </c>
      <c r="E9" s="55">
        <v>9645</v>
      </c>
      <c r="F9" s="54">
        <f t="shared" si="0"/>
        <v>578700</v>
      </c>
      <c r="G9" s="139"/>
      <c r="H9" s="57"/>
      <c r="I9" s="9"/>
      <c r="J9" s="9"/>
    </row>
    <row r="10" spans="1:10" s="10" customFormat="1" ht="18.75" x14ac:dyDescent="0.25">
      <c r="A10" s="47">
        <v>4</v>
      </c>
      <c r="B10" s="59" t="s">
        <v>18</v>
      </c>
      <c r="C10" s="126" t="s">
        <v>19</v>
      </c>
      <c r="D10" s="51">
        <v>2</v>
      </c>
      <c r="E10" s="55">
        <v>17360</v>
      </c>
      <c r="F10" s="54">
        <f t="shared" si="0"/>
        <v>34720</v>
      </c>
      <c r="G10" s="139"/>
      <c r="H10" s="57"/>
      <c r="I10" s="9"/>
      <c r="J10" s="9"/>
    </row>
    <row r="11" spans="1:10" s="10" customFormat="1" ht="18.75" x14ac:dyDescent="0.25">
      <c r="A11" s="47">
        <v>5</v>
      </c>
      <c r="B11" s="59" t="s">
        <v>20</v>
      </c>
      <c r="C11" s="126" t="s">
        <v>21</v>
      </c>
      <c r="D11" s="51">
        <v>2</v>
      </c>
      <c r="E11" s="55">
        <v>59475</v>
      </c>
      <c r="F11" s="54">
        <f t="shared" si="0"/>
        <v>118950</v>
      </c>
      <c r="G11" s="139"/>
      <c r="H11" s="57"/>
      <c r="I11" s="9"/>
      <c r="J11" s="9"/>
    </row>
    <row r="12" spans="1:10" s="10" customFormat="1" ht="18.75" x14ac:dyDescent="0.25">
      <c r="A12" s="47">
        <v>6</v>
      </c>
      <c r="B12" s="59" t="s">
        <v>22</v>
      </c>
      <c r="C12" s="126" t="s">
        <v>23</v>
      </c>
      <c r="D12" s="51">
        <v>2</v>
      </c>
      <c r="E12" s="55">
        <v>54652</v>
      </c>
      <c r="F12" s="54">
        <f t="shared" si="0"/>
        <v>109304</v>
      </c>
      <c r="G12" s="139"/>
      <c r="H12" s="57"/>
      <c r="I12" s="9"/>
      <c r="J12" s="9"/>
    </row>
    <row r="13" spans="1:10" s="10" customFormat="1" ht="18.75" x14ac:dyDescent="0.25">
      <c r="A13" s="47">
        <v>7</v>
      </c>
      <c r="B13" s="59" t="s">
        <v>31</v>
      </c>
      <c r="C13" s="126" t="s">
        <v>25</v>
      </c>
      <c r="D13" s="51">
        <v>29</v>
      </c>
      <c r="E13" s="55">
        <v>137917</v>
      </c>
      <c r="F13" s="54">
        <f t="shared" si="0"/>
        <v>3999593</v>
      </c>
      <c r="G13" s="139"/>
      <c r="H13" s="57"/>
      <c r="I13" s="9"/>
      <c r="J13" s="9"/>
    </row>
    <row r="14" spans="1:10" s="10" customFormat="1" ht="18.75" x14ac:dyDescent="0.25">
      <c r="A14" s="47">
        <v>8</v>
      </c>
      <c r="B14" s="59" t="s">
        <v>24</v>
      </c>
      <c r="C14" s="126" t="s">
        <v>25</v>
      </c>
      <c r="D14" s="51">
        <v>5</v>
      </c>
      <c r="E14" s="55">
        <v>137917</v>
      </c>
      <c r="F14" s="54">
        <f t="shared" si="0"/>
        <v>689585</v>
      </c>
      <c r="G14" s="139"/>
      <c r="H14" s="57"/>
      <c r="I14" s="9"/>
      <c r="J14" s="9"/>
    </row>
    <row r="15" spans="1:10" s="10" customFormat="1" ht="18.75" x14ac:dyDescent="0.25">
      <c r="A15" s="47">
        <v>9</v>
      </c>
      <c r="B15" s="59" t="s">
        <v>26</v>
      </c>
      <c r="C15" s="126" t="s">
        <v>27</v>
      </c>
      <c r="D15" s="51">
        <v>1</v>
      </c>
      <c r="E15" s="55">
        <v>222884</v>
      </c>
      <c r="F15" s="54">
        <f t="shared" si="0"/>
        <v>222884</v>
      </c>
      <c r="G15" s="139"/>
      <c r="H15" s="57"/>
      <c r="I15" s="9"/>
      <c r="J15" s="9"/>
    </row>
    <row r="16" spans="1:10" s="10" customFormat="1" ht="18.75" x14ac:dyDescent="0.2">
      <c r="A16" s="47">
        <v>10</v>
      </c>
      <c r="B16" s="129" t="s">
        <v>28</v>
      </c>
      <c r="C16" s="128" t="s">
        <v>29</v>
      </c>
      <c r="D16" s="45">
        <v>2</v>
      </c>
      <c r="E16" s="55">
        <v>2572</v>
      </c>
      <c r="F16" s="54">
        <f t="shared" si="0"/>
        <v>5144</v>
      </c>
      <c r="G16" s="139"/>
      <c r="H16" s="57"/>
      <c r="I16" s="9"/>
      <c r="J16" s="9"/>
    </row>
    <row r="17" spans="1:10" s="10" customFormat="1" ht="18.75" x14ac:dyDescent="0.2">
      <c r="A17" s="47">
        <v>11</v>
      </c>
      <c r="B17" s="52" t="s">
        <v>32</v>
      </c>
      <c r="C17" s="52" t="s">
        <v>33</v>
      </c>
      <c r="D17" s="53">
        <v>12</v>
      </c>
      <c r="E17" s="55">
        <v>20897</v>
      </c>
      <c r="F17" s="54">
        <f t="shared" si="0"/>
        <v>250764</v>
      </c>
      <c r="G17" s="139"/>
      <c r="H17" s="57"/>
      <c r="I17" s="9"/>
      <c r="J17" s="9"/>
    </row>
    <row r="18" spans="1:10" s="10" customFormat="1" ht="18.75" x14ac:dyDescent="0.2">
      <c r="A18" s="47">
        <v>12</v>
      </c>
      <c r="B18" s="36" t="s">
        <v>34</v>
      </c>
      <c r="C18" s="128" t="s">
        <v>35</v>
      </c>
      <c r="D18" s="45">
        <v>2</v>
      </c>
      <c r="E18" s="55">
        <v>21723</v>
      </c>
      <c r="F18" s="54">
        <f t="shared" si="0"/>
        <v>43446</v>
      </c>
      <c r="G18" s="139"/>
      <c r="H18" s="57"/>
      <c r="I18" s="9"/>
      <c r="J18" s="9"/>
    </row>
    <row r="19" spans="1:10" s="10" customFormat="1" ht="18.75" x14ac:dyDescent="0.2">
      <c r="A19" s="47"/>
      <c r="B19" s="36"/>
      <c r="C19" s="36"/>
      <c r="D19" s="37"/>
      <c r="E19" s="39"/>
      <c r="F19" s="38"/>
      <c r="G19" s="139"/>
      <c r="H19" s="9"/>
      <c r="I19" s="9"/>
      <c r="J19" s="9"/>
    </row>
    <row r="20" spans="1:10" s="10" customFormat="1" ht="24.6" customHeight="1" x14ac:dyDescent="0.2">
      <c r="A20" s="140"/>
      <c r="B20" s="141"/>
      <c r="C20" s="141"/>
      <c r="D20" s="141"/>
      <c r="E20" s="32" t="s">
        <v>6</v>
      </c>
      <c r="F20" s="38">
        <f>SUM(F7:F19)</f>
        <v>6257080</v>
      </c>
      <c r="G20" s="139"/>
      <c r="H20" s="9"/>
      <c r="I20" s="9"/>
      <c r="J20" s="9"/>
    </row>
    <row r="21" spans="1:10" s="10" customFormat="1" ht="24.6" customHeight="1" x14ac:dyDescent="0.2">
      <c r="A21" s="140"/>
      <c r="B21" s="141"/>
      <c r="C21" s="141"/>
      <c r="D21" s="141"/>
      <c r="E21" s="32" t="s">
        <v>11</v>
      </c>
      <c r="F21" s="38">
        <f>F20*0.18</f>
        <v>1126274.3999999999</v>
      </c>
      <c r="G21" s="139"/>
      <c r="H21" s="9"/>
      <c r="I21" s="9"/>
      <c r="J21" s="9"/>
    </row>
    <row r="22" spans="1:10" s="12" customFormat="1" ht="25.5" customHeight="1" x14ac:dyDescent="0.2">
      <c r="A22" s="115"/>
      <c r="B22" s="144" t="s">
        <v>17</v>
      </c>
      <c r="C22" s="144"/>
      <c r="D22" s="48">
        <f>F20+F21</f>
        <v>7383354.4000000004</v>
      </c>
      <c r="E22" s="49"/>
      <c r="F22" s="49"/>
      <c r="G22" s="58"/>
      <c r="H22" s="11"/>
      <c r="I22" s="11"/>
      <c r="J22" s="11"/>
    </row>
    <row r="23" spans="1:10" s="12" customFormat="1" ht="21.75" customHeight="1" x14ac:dyDescent="0.2">
      <c r="A23" s="115"/>
      <c r="B23" s="145" t="s">
        <v>8</v>
      </c>
      <c r="C23" s="145"/>
      <c r="D23" s="20"/>
      <c r="E23" s="21"/>
      <c r="F23" s="21"/>
      <c r="G23" s="117"/>
      <c r="H23" s="11"/>
      <c r="I23" s="11"/>
      <c r="J23" s="11"/>
    </row>
    <row r="24" spans="1:10" s="12" customFormat="1" ht="21" customHeight="1" x14ac:dyDescent="0.2">
      <c r="A24" s="115"/>
      <c r="B24" s="145" t="s">
        <v>38</v>
      </c>
      <c r="C24" s="145"/>
      <c r="D24" s="20"/>
      <c r="E24" s="21"/>
      <c r="F24" s="21"/>
      <c r="G24" s="116"/>
      <c r="H24" s="11"/>
      <c r="I24" s="11"/>
      <c r="J24" s="11"/>
    </row>
    <row r="25" spans="1:10" s="12" customFormat="1" ht="19.5" customHeight="1" x14ac:dyDescent="0.2">
      <c r="A25" s="115"/>
      <c r="B25" s="145" t="s">
        <v>80</v>
      </c>
      <c r="C25" s="145"/>
      <c r="D25" s="20"/>
      <c r="E25" s="21"/>
      <c r="F25" s="21"/>
      <c r="G25" s="116"/>
      <c r="H25" s="11"/>
      <c r="I25" s="11"/>
      <c r="J25" s="11"/>
    </row>
    <row r="26" spans="1:10" ht="114" customHeight="1" x14ac:dyDescent="0.2">
      <c r="A26" s="143" t="s">
        <v>3</v>
      </c>
      <c r="B26" s="143"/>
      <c r="C26" s="142" t="s">
        <v>37</v>
      </c>
      <c r="D26" s="142"/>
      <c r="E26" s="142"/>
      <c r="F26" s="142"/>
      <c r="G26" s="142"/>
    </row>
  </sheetData>
  <mergeCells count="10">
    <mergeCell ref="B3:G3"/>
    <mergeCell ref="G7:G21"/>
    <mergeCell ref="A20:D20"/>
    <mergeCell ref="A21:D21"/>
    <mergeCell ref="C26:G26"/>
    <mergeCell ref="A26:B26"/>
    <mergeCell ref="B22:C22"/>
    <mergeCell ref="B24:C24"/>
    <mergeCell ref="B23:C23"/>
    <mergeCell ref="B25:C25"/>
  </mergeCells>
  <phoneticPr fontId="9" type="noConversion"/>
  <pageMargins left="0.53125" right="0.23622047244094491" top="0.74803149606299213" bottom="0.74803149606299213" header="0.31496062992125984" footer="0.31496062992125984"/>
  <pageSetup paperSize="9" scale="76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70" zoomScaleNormal="70" workbookViewId="0">
      <selection activeCell="C26" sqref="C26"/>
    </sheetView>
  </sheetViews>
  <sheetFormatPr defaultRowHeight="15" x14ac:dyDescent="0.25"/>
  <cols>
    <col min="1" max="1" width="9.140625" style="60"/>
    <col min="2" max="2" width="26.28515625" style="60" customWidth="1"/>
    <col min="3" max="3" width="74" style="60" customWidth="1"/>
    <col min="4" max="4" width="14.7109375" style="60" customWidth="1"/>
    <col min="5" max="5" width="22" style="60" customWidth="1"/>
    <col min="6" max="6" width="21.42578125" style="60" customWidth="1"/>
    <col min="7" max="7" width="28.140625" style="60" customWidth="1"/>
    <col min="8" max="16384" width="9.140625" style="60"/>
  </cols>
  <sheetData>
    <row r="1" spans="1:7" ht="18.75" x14ac:dyDescent="0.3">
      <c r="A1" s="96"/>
      <c r="B1" s="100"/>
      <c r="C1" s="100"/>
      <c r="D1" s="99"/>
      <c r="E1" s="98"/>
      <c r="F1" s="101"/>
      <c r="G1" s="101" t="s">
        <v>39</v>
      </c>
    </row>
    <row r="2" spans="1:7" ht="18.75" x14ac:dyDescent="0.3">
      <c r="A2" s="96"/>
      <c r="B2" s="100"/>
      <c r="C2" s="100"/>
      <c r="D2" s="99"/>
      <c r="E2" s="98"/>
      <c r="F2" s="98"/>
      <c r="G2" s="97"/>
    </row>
    <row r="3" spans="1:7" ht="18.75" x14ac:dyDescent="0.3">
      <c r="A3" s="96"/>
      <c r="B3" s="150" t="s">
        <v>36</v>
      </c>
      <c r="C3" s="150"/>
      <c r="D3" s="150"/>
      <c r="E3" s="150"/>
      <c r="F3" s="150"/>
      <c r="G3" s="150"/>
    </row>
    <row r="4" spans="1:7" ht="19.5" thickBot="1" x14ac:dyDescent="0.35">
      <c r="A4" s="95"/>
      <c r="B4" s="94"/>
      <c r="C4" s="94"/>
      <c r="D4" s="93"/>
      <c r="E4" s="92"/>
      <c r="F4" s="92"/>
      <c r="G4" s="91"/>
    </row>
    <row r="5" spans="1:7" ht="60" x14ac:dyDescent="0.25">
      <c r="A5" s="90" t="s">
        <v>0</v>
      </c>
      <c r="B5" s="89" t="s">
        <v>1</v>
      </c>
      <c r="C5" s="88" t="s">
        <v>2</v>
      </c>
      <c r="D5" s="88" t="s">
        <v>4</v>
      </c>
      <c r="E5" s="87" t="s">
        <v>9</v>
      </c>
      <c r="F5" s="87" t="s">
        <v>10</v>
      </c>
      <c r="G5" s="86" t="s">
        <v>5</v>
      </c>
    </row>
    <row r="6" spans="1:7" ht="15.75" thickBot="1" x14ac:dyDescent="0.3">
      <c r="A6" s="83">
        <v>1</v>
      </c>
      <c r="B6" s="85">
        <v>2</v>
      </c>
      <c r="C6" s="84">
        <v>3</v>
      </c>
      <c r="D6" s="83">
        <v>4</v>
      </c>
      <c r="E6" s="84">
        <v>5</v>
      </c>
      <c r="F6" s="83">
        <v>6</v>
      </c>
      <c r="G6" s="82">
        <v>7</v>
      </c>
    </row>
    <row r="7" spans="1:7" ht="18.75" x14ac:dyDescent="0.25">
      <c r="A7" s="79">
        <v>1</v>
      </c>
      <c r="B7" s="81" t="s">
        <v>40</v>
      </c>
      <c r="C7" s="80" t="s">
        <v>41</v>
      </c>
      <c r="D7" s="79">
        <v>2</v>
      </c>
      <c r="E7" s="121">
        <v>248384.25</v>
      </c>
      <c r="F7" s="78">
        <f t="shared" ref="F7:F16" si="0">E7*D7</f>
        <v>496768.5</v>
      </c>
      <c r="G7" s="151" t="s">
        <v>7</v>
      </c>
    </row>
    <row r="8" spans="1:7" ht="18.75" x14ac:dyDescent="0.25">
      <c r="A8" s="73">
        <v>2</v>
      </c>
      <c r="B8" s="74" t="s">
        <v>42</v>
      </c>
      <c r="C8" s="77" t="s">
        <v>43</v>
      </c>
      <c r="D8" s="73">
        <v>4</v>
      </c>
      <c r="E8" s="72">
        <v>37741.118644067799</v>
      </c>
      <c r="F8" s="71">
        <f t="shared" si="0"/>
        <v>150964.4745762712</v>
      </c>
      <c r="G8" s="152"/>
    </row>
    <row r="9" spans="1:7" ht="18.75" x14ac:dyDescent="0.25">
      <c r="A9" s="73">
        <v>3</v>
      </c>
      <c r="B9" s="74" t="s">
        <v>44</v>
      </c>
      <c r="C9" s="77" t="s">
        <v>45</v>
      </c>
      <c r="D9" s="73">
        <v>4</v>
      </c>
      <c r="E9" s="72">
        <v>88408.322033898323</v>
      </c>
      <c r="F9" s="71">
        <f t="shared" si="0"/>
        <v>353633.28813559329</v>
      </c>
      <c r="G9" s="152"/>
    </row>
    <row r="10" spans="1:7" ht="18.75" x14ac:dyDescent="0.25">
      <c r="A10" s="73">
        <v>4</v>
      </c>
      <c r="B10" s="74" t="s">
        <v>46</v>
      </c>
      <c r="C10" s="77" t="s">
        <v>47</v>
      </c>
      <c r="D10" s="73">
        <v>2</v>
      </c>
      <c r="E10" s="72">
        <v>154312.70338983051</v>
      </c>
      <c r="F10" s="71">
        <f t="shared" si="0"/>
        <v>308625.40677966102</v>
      </c>
      <c r="G10" s="152"/>
    </row>
    <row r="11" spans="1:7" ht="18.75" x14ac:dyDescent="0.25">
      <c r="A11" s="73">
        <v>5</v>
      </c>
      <c r="B11" s="74" t="s">
        <v>48</v>
      </c>
      <c r="C11" s="77" t="s">
        <v>47</v>
      </c>
      <c r="D11" s="73">
        <v>2</v>
      </c>
      <c r="E11" s="72">
        <v>108018.88983050847</v>
      </c>
      <c r="F11" s="71">
        <f t="shared" si="0"/>
        <v>216037.77966101695</v>
      </c>
      <c r="G11" s="152"/>
    </row>
    <row r="12" spans="1:7" ht="18.75" x14ac:dyDescent="0.25">
      <c r="A12" s="73">
        <v>6</v>
      </c>
      <c r="B12" s="74" t="s">
        <v>49</v>
      </c>
      <c r="C12" s="74" t="s">
        <v>50</v>
      </c>
      <c r="D12" s="73">
        <v>7</v>
      </c>
      <c r="E12" s="72">
        <v>173326.2372881356</v>
      </c>
      <c r="F12" s="71">
        <f t="shared" si="0"/>
        <v>1213283.6610169492</v>
      </c>
      <c r="G12" s="152"/>
    </row>
    <row r="13" spans="1:7" ht="18.75" x14ac:dyDescent="0.25">
      <c r="A13" s="73">
        <v>7</v>
      </c>
      <c r="B13" s="74" t="s">
        <v>31</v>
      </c>
      <c r="C13" s="126" t="s">
        <v>25</v>
      </c>
      <c r="D13" s="75">
        <v>2</v>
      </c>
      <c r="E13" s="125">
        <v>137917</v>
      </c>
      <c r="F13" s="71">
        <f t="shared" si="0"/>
        <v>275834</v>
      </c>
      <c r="G13" s="152"/>
    </row>
    <row r="14" spans="1:7" ht="18.75" x14ac:dyDescent="0.25">
      <c r="A14" s="73"/>
      <c r="B14" s="76"/>
      <c r="C14" s="50"/>
      <c r="D14" s="75"/>
      <c r="E14" s="124"/>
      <c r="F14" s="71">
        <f t="shared" si="0"/>
        <v>0</v>
      </c>
      <c r="G14" s="152"/>
    </row>
    <row r="15" spans="1:7" ht="18.75" x14ac:dyDescent="0.25">
      <c r="A15" s="73"/>
      <c r="B15" s="74"/>
      <c r="C15" s="74"/>
      <c r="D15" s="73"/>
      <c r="E15" s="72"/>
      <c r="F15" s="71">
        <f t="shared" si="0"/>
        <v>0</v>
      </c>
      <c r="G15" s="152"/>
    </row>
    <row r="16" spans="1:7" ht="18.75" x14ac:dyDescent="0.25">
      <c r="A16" s="73"/>
      <c r="B16" s="74"/>
      <c r="C16" s="74"/>
      <c r="D16" s="73"/>
      <c r="E16" s="72"/>
      <c r="F16" s="71">
        <f t="shared" si="0"/>
        <v>0</v>
      </c>
      <c r="G16" s="152"/>
    </row>
    <row r="17" spans="1:7" ht="20.25" x14ac:dyDescent="0.25">
      <c r="A17" s="153"/>
      <c r="B17" s="154"/>
      <c r="C17" s="154"/>
      <c r="D17" s="154"/>
      <c r="E17" s="70" t="s">
        <v>6</v>
      </c>
      <c r="F17" s="69">
        <f>SUM(F7:F16)</f>
        <v>3015147.1101694917</v>
      </c>
      <c r="G17" s="152"/>
    </row>
    <row r="18" spans="1:7" ht="20.25" x14ac:dyDescent="0.25">
      <c r="A18" s="153"/>
      <c r="B18" s="154"/>
      <c r="C18" s="154"/>
      <c r="D18" s="154"/>
      <c r="E18" s="70" t="s">
        <v>11</v>
      </c>
      <c r="F18" s="69">
        <f>F17*0.18</f>
        <v>542726.47983050847</v>
      </c>
      <c r="G18" s="152"/>
    </row>
    <row r="19" spans="1:7" ht="18.75" x14ac:dyDescent="0.25">
      <c r="A19" s="67"/>
      <c r="B19" s="155" t="s">
        <v>17</v>
      </c>
      <c r="C19" s="155"/>
      <c r="D19" s="156">
        <f>F17+F18</f>
        <v>3557873.5900000003</v>
      </c>
      <c r="E19" s="157"/>
      <c r="F19" s="158"/>
      <c r="G19" s="68"/>
    </row>
    <row r="20" spans="1:7" ht="18.75" x14ac:dyDescent="0.25">
      <c r="A20" s="132"/>
      <c r="B20" s="146" t="s">
        <v>51</v>
      </c>
      <c r="C20" s="146"/>
      <c r="D20" s="66"/>
      <c r="E20" s="65"/>
      <c r="F20" s="65"/>
      <c r="G20" s="133"/>
    </row>
    <row r="21" spans="1:7" ht="18.75" x14ac:dyDescent="0.25">
      <c r="A21" s="136"/>
      <c r="B21" s="147" t="s">
        <v>52</v>
      </c>
      <c r="C21" s="147"/>
      <c r="D21" s="64"/>
      <c r="E21" s="63"/>
      <c r="F21" s="63"/>
      <c r="G21" s="137"/>
    </row>
    <row r="22" spans="1:7" ht="18.75" x14ac:dyDescent="0.25">
      <c r="A22" s="134"/>
      <c r="B22" s="145" t="s">
        <v>80</v>
      </c>
      <c r="C22" s="145"/>
      <c r="D22" s="62"/>
      <c r="E22" s="61"/>
      <c r="F22" s="61"/>
      <c r="G22" s="135"/>
    </row>
    <row r="23" spans="1:7" ht="116.25" customHeight="1" x14ac:dyDescent="0.25">
      <c r="A23" s="148" t="s">
        <v>3</v>
      </c>
      <c r="B23" s="148"/>
      <c r="C23" s="149" t="s">
        <v>37</v>
      </c>
      <c r="D23" s="149"/>
      <c r="E23" s="149"/>
      <c r="F23" s="149"/>
      <c r="G23" s="149"/>
    </row>
  </sheetData>
  <mergeCells count="11">
    <mergeCell ref="B20:C20"/>
    <mergeCell ref="B21:C21"/>
    <mergeCell ref="A23:B23"/>
    <mergeCell ref="C23:G23"/>
    <mergeCell ref="B3:G3"/>
    <mergeCell ref="G7:G18"/>
    <mergeCell ref="A17:D17"/>
    <mergeCell ref="A18:D18"/>
    <mergeCell ref="B19:C19"/>
    <mergeCell ref="D19:F19"/>
    <mergeCell ref="B22:C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7" zoomScale="70" zoomScaleNormal="70" workbookViewId="0">
      <selection activeCell="C33" sqref="C33"/>
    </sheetView>
  </sheetViews>
  <sheetFormatPr defaultRowHeight="15" x14ac:dyDescent="0.25"/>
  <cols>
    <col min="1" max="1" width="9.140625" style="60"/>
    <col min="2" max="2" width="26.28515625" style="60" customWidth="1"/>
    <col min="3" max="3" width="71.5703125" style="60" customWidth="1"/>
    <col min="4" max="4" width="19.5703125" style="60" customWidth="1"/>
    <col min="5" max="5" width="17.5703125" style="60" customWidth="1"/>
    <col min="6" max="6" width="19" style="60" customWidth="1"/>
    <col min="7" max="7" width="28.85546875" style="60" customWidth="1"/>
    <col min="8" max="16384" width="9.140625" style="60"/>
  </cols>
  <sheetData>
    <row r="1" spans="1:7" ht="18.75" x14ac:dyDescent="0.3">
      <c r="A1" s="96"/>
      <c r="B1" s="100"/>
      <c r="C1" s="100"/>
      <c r="D1" s="99"/>
      <c r="E1" s="98"/>
      <c r="F1" s="101"/>
      <c r="G1" s="101" t="s">
        <v>79</v>
      </c>
    </row>
    <row r="2" spans="1:7" ht="18.75" x14ac:dyDescent="0.3">
      <c r="A2" s="96"/>
      <c r="B2" s="100"/>
      <c r="C2" s="100"/>
      <c r="D2" s="99"/>
      <c r="E2" s="98"/>
      <c r="F2" s="98"/>
      <c r="G2" s="97"/>
    </row>
    <row r="3" spans="1:7" ht="18.75" x14ac:dyDescent="0.3">
      <c r="A3" s="96"/>
      <c r="B3" s="150" t="s">
        <v>36</v>
      </c>
      <c r="C3" s="150"/>
      <c r="D3" s="150"/>
      <c r="E3" s="150"/>
      <c r="F3" s="150"/>
      <c r="G3" s="150"/>
    </row>
    <row r="4" spans="1:7" ht="19.5" thickBot="1" x14ac:dyDescent="0.35">
      <c r="A4" s="95"/>
      <c r="B4" s="94"/>
      <c r="C4" s="94"/>
      <c r="D4" s="93"/>
      <c r="E4" s="92"/>
      <c r="F4" s="92"/>
      <c r="G4" s="91"/>
    </row>
    <row r="5" spans="1:7" ht="75.75" thickBot="1" x14ac:dyDescent="0.3">
      <c r="A5" s="102" t="s">
        <v>0</v>
      </c>
      <c r="B5" s="103" t="s">
        <v>1</v>
      </c>
      <c r="C5" s="104" t="s">
        <v>2</v>
      </c>
      <c r="D5" s="104" t="s">
        <v>4</v>
      </c>
      <c r="E5" s="105" t="s">
        <v>9</v>
      </c>
      <c r="F5" s="105" t="s">
        <v>10</v>
      </c>
      <c r="G5" s="106" t="s">
        <v>5</v>
      </c>
    </row>
    <row r="6" spans="1:7" ht="15.75" thickBot="1" x14ac:dyDescent="0.3">
      <c r="A6" s="107">
        <v>1</v>
      </c>
      <c r="B6" s="108">
        <v>2</v>
      </c>
      <c r="C6" s="109">
        <v>3</v>
      </c>
      <c r="D6" s="108">
        <v>4</v>
      </c>
      <c r="E6" s="108">
        <v>5</v>
      </c>
      <c r="F6" s="109">
        <v>6</v>
      </c>
      <c r="G6" s="110">
        <v>7</v>
      </c>
    </row>
    <row r="7" spans="1:7" ht="18.75" x14ac:dyDescent="0.25">
      <c r="A7" s="79">
        <v>1</v>
      </c>
      <c r="B7" s="81" t="s">
        <v>54</v>
      </c>
      <c r="C7" s="80" t="s">
        <v>55</v>
      </c>
      <c r="D7" s="79">
        <v>7</v>
      </c>
      <c r="E7" s="122">
        <v>28336.584745762713</v>
      </c>
      <c r="F7" s="78">
        <f t="shared" ref="F7:F22" si="0">E7*D7</f>
        <v>198356.09322033898</v>
      </c>
      <c r="G7" s="151" t="s">
        <v>7</v>
      </c>
    </row>
    <row r="8" spans="1:7" ht="18.75" x14ac:dyDescent="0.25">
      <c r="A8" s="73">
        <v>2</v>
      </c>
      <c r="B8" s="74" t="s">
        <v>56</v>
      </c>
      <c r="C8" s="77" t="s">
        <v>57</v>
      </c>
      <c r="D8" s="73">
        <v>2</v>
      </c>
      <c r="E8" s="123">
        <v>199091</v>
      </c>
      <c r="F8" s="71">
        <f t="shared" si="0"/>
        <v>398182</v>
      </c>
      <c r="G8" s="152"/>
    </row>
    <row r="9" spans="1:7" ht="18.75" x14ac:dyDescent="0.25">
      <c r="A9" s="73">
        <v>3</v>
      </c>
      <c r="B9" s="74" t="s">
        <v>58</v>
      </c>
      <c r="C9" s="77" t="s">
        <v>59</v>
      </c>
      <c r="D9" s="73">
        <v>14</v>
      </c>
      <c r="E9" s="123">
        <v>14696.449152542375</v>
      </c>
      <c r="F9" s="71">
        <f t="shared" si="0"/>
        <v>205750.28813559323</v>
      </c>
      <c r="G9" s="152"/>
    </row>
    <row r="10" spans="1:7" ht="18.75" x14ac:dyDescent="0.25">
      <c r="A10" s="73">
        <v>4</v>
      </c>
      <c r="B10" s="74" t="s">
        <v>60</v>
      </c>
      <c r="C10" s="77" t="s">
        <v>61</v>
      </c>
      <c r="D10" s="73">
        <v>14</v>
      </c>
      <c r="E10" s="123">
        <v>70542.949152542365</v>
      </c>
      <c r="F10" s="71">
        <f t="shared" si="0"/>
        <v>987601.28813559306</v>
      </c>
      <c r="G10" s="152"/>
    </row>
    <row r="11" spans="1:7" ht="18.75" x14ac:dyDescent="0.25">
      <c r="A11" s="73">
        <v>5</v>
      </c>
      <c r="B11" s="74" t="s">
        <v>62</v>
      </c>
      <c r="C11" s="77" t="s">
        <v>63</v>
      </c>
      <c r="D11" s="73">
        <v>13</v>
      </c>
      <c r="E11" s="123">
        <v>29392.898305084749</v>
      </c>
      <c r="F11" s="71">
        <f t="shared" si="0"/>
        <v>382107.67796610174</v>
      </c>
      <c r="G11" s="152"/>
    </row>
    <row r="12" spans="1:7" ht="18.75" x14ac:dyDescent="0.25">
      <c r="A12" s="73">
        <v>6</v>
      </c>
      <c r="B12" s="74" t="s">
        <v>64</v>
      </c>
      <c r="C12" s="77" t="s">
        <v>65</v>
      </c>
      <c r="D12" s="73">
        <v>7</v>
      </c>
      <c r="E12" s="123">
        <v>102875.13559322034</v>
      </c>
      <c r="F12" s="71">
        <f t="shared" si="0"/>
        <v>720125.94915254239</v>
      </c>
      <c r="G12" s="152"/>
    </row>
    <row r="13" spans="1:7" ht="18.75" x14ac:dyDescent="0.25">
      <c r="A13" s="73">
        <v>7</v>
      </c>
      <c r="B13" s="74" t="s">
        <v>66</v>
      </c>
      <c r="C13" s="77" t="s">
        <v>67</v>
      </c>
      <c r="D13" s="73">
        <v>17</v>
      </c>
      <c r="E13" s="123">
        <v>23514.313559322036</v>
      </c>
      <c r="F13" s="71">
        <f t="shared" si="0"/>
        <v>399743.33050847461</v>
      </c>
      <c r="G13" s="152"/>
    </row>
    <row r="14" spans="1:7" ht="18.75" x14ac:dyDescent="0.25">
      <c r="A14" s="73">
        <v>8</v>
      </c>
      <c r="B14" s="74" t="s">
        <v>68</v>
      </c>
      <c r="C14" s="77" t="s">
        <v>69</v>
      </c>
      <c r="D14" s="73">
        <v>6</v>
      </c>
      <c r="E14" s="123">
        <v>117571.58474576272</v>
      </c>
      <c r="F14" s="71">
        <f t="shared" si="0"/>
        <v>705429.50847457629</v>
      </c>
      <c r="G14" s="152"/>
    </row>
    <row r="15" spans="1:7" ht="18.75" x14ac:dyDescent="0.25">
      <c r="A15" s="73">
        <v>9</v>
      </c>
      <c r="B15" s="74" t="s">
        <v>70</v>
      </c>
      <c r="C15" s="77" t="s">
        <v>71</v>
      </c>
      <c r="D15" s="73">
        <v>16</v>
      </c>
      <c r="E15" s="123">
        <v>74951.881355932215</v>
      </c>
      <c r="F15" s="71">
        <f t="shared" si="0"/>
        <v>1199230.1016949154</v>
      </c>
      <c r="G15" s="152"/>
    </row>
    <row r="16" spans="1:7" ht="18.75" x14ac:dyDescent="0.25">
      <c r="A16" s="73">
        <v>10</v>
      </c>
      <c r="B16" s="74" t="s">
        <v>49</v>
      </c>
      <c r="C16" s="77" t="s">
        <v>50</v>
      </c>
      <c r="D16" s="73">
        <v>20</v>
      </c>
      <c r="E16" s="123">
        <v>173326.2372881356</v>
      </c>
      <c r="F16" s="71">
        <f t="shared" si="0"/>
        <v>3466524.7457627119</v>
      </c>
      <c r="G16" s="152"/>
    </row>
    <row r="17" spans="1:7" ht="18.75" x14ac:dyDescent="0.25">
      <c r="A17" s="73">
        <v>11</v>
      </c>
      <c r="B17" s="74" t="s">
        <v>72</v>
      </c>
      <c r="C17" s="77" t="s">
        <v>73</v>
      </c>
      <c r="D17" s="73">
        <v>4</v>
      </c>
      <c r="E17" s="123">
        <v>56122.0593220339</v>
      </c>
      <c r="F17" s="71">
        <f t="shared" si="0"/>
        <v>224488.2372881356</v>
      </c>
      <c r="G17" s="152"/>
    </row>
    <row r="18" spans="1:7" ht="18.75" x14ac:dyDescent="0.25">
      <c r="A18" s="73">
        <v>12</v>
      </c>
      <c r="B18" s="74" t="s">
        <v>74</v>
      </c>
      <c r="C18" s="77" t="s">
        <v>75</v>
      </c>
      <c r="D18" s="73">
        <v>77</v>
      </c>
      <c r="E18" s="123">
        <v>8132.8</v>
      </c>
      <c r="F18" s="71">
        <f t="shared" si="0"/>
        <v>626225.6</v>
      </c>
      <c r="G18" s="152"/>
    </row>
    <row r="19" spans="1:7" ht="18.75" x14ac:dyDescent="0.25">
      <c r="A19" s="73">
        <v>13</v>
      </c>
      <c r="B19" s="74" t="s">
        <v>76</v>
      </c>
      <c r="C19" s="77" t="s">
        <v>77</v>
      </c>
      <c r="D19" s="73">
        <v>6</v>
      </c>
      <c r="E19" s="123">
        <v>21611.7</v>
      </c>
      <c r="F19" s="71">
        <f t="shared" si="0"/>
        <v>129670.20000000001</v>
      </c>
      <c r="G19" s="152"/>
    </row>
    <row r="20" spans="1:7" ht="18.75" x14ac:dyDescent="0.25">
      <c r="A20" s="73">
        <v>14</v>
      </c>
      <c r="B20" s="74" t="s">
        <v>48</v>
      </c>
      <c r="C20" s="77" t="s">
        <v>47</v>
      </c>
      <c r="D20" s="73">
        <v>2</v>
      </c>
      <c r="E20" s="123">
        <v>108019</v>
      </c>
      <c r="F20" s="71">
        <f t="shared" si="0"/>
        <v>216038</v>
      </c>
      <c r="G20" s="152"/>
    </row>
    <row r="21" spans="1:7" ht="18.75" x14ac:dyDescent="0.25">
      <c r="A21" s="73">
        <v>15</v>
      </c>
      <c r="B21" s="74" t="s">
        <v>31</v>
      </c>
      <c r="C21" s="50" t="s">
        <v>25</v>
      </c>
      <c r="D21" s="111">
        <v>5</v>
      </c>
      <c r="E21" s="71">
        <v>137917</v>
      </c>
      <c r="F21" s="71">
        <f t="shared" si="0"/>
        <v>689585</v>
      </c>
      <c r="G21" s="152"/>
    </row>
    <row r="22" spans="1:7" ht="18.75" x14ac:dyDescent="0.25">
      <c r="A22" s="73">
        <v>16</v>
      </c>
      <c r="B22" s="113" t="s">
        <v>32</v>
      </c>
      <c r="C22" s="113" t="s">
        <v>33</v>
      </c>
      <c r="D22" s="114">
        <v>2</v>
      </c>
      <c r="E22" s="71">
        <v>20897</v>
      </c>
      <c r="F22" s="71">
        <f t="shared" si="0"/>
        <v>41794</v>
      </c>
      <c r="G22" s="152"/>
    </row>
    <row r="23" spans="1:7" ht="18.75" x14ac:dyDescent="0.25">
      <c r="A23" s="118"/>
      <c r="B23" s="119"/>
      <c r="C23" s="119"/>
      <c r="D23" s="120"/>
      <c r="E23" s="112"/>
      <c r="F23" s="71"/>
      <c r="G23" s="152"/>
    </row>
    <row r="24" spans="1:7" ht="20.25" x14ac:dyDescent="0.25">
      <c r="A24" s="153"/>
      <c r="B24" s="154"/>
      <c r="C24" s="154"/>
      <c r="D24" s="154"/>
      <c r="E24" s="70" t="s">
        <v>6</v>
      </c>
      <c r="F24" s="69">
        <f>SUM(F7:F22)</f>
        <v>10590852.020338982</v>
      </c>
      <c r="G24" s="152"/>
    </row>
    <row r="25" spans="1:7" ht="20.25" x14ac:dyDescent="0.25">
      <c r="A25" s="153"/>
      <c r="B25" s="154"/>
      <c r="C25" s="154"/>
      <c r="D25" s="154"/>
      <c r="E25" s="70" t="s">
        <v>11</v>
      </c>
      <c r="F25" s="69">
        <f>F24*0.18</f>
        <v>1906353.3636610168</v>
      </c>
      <c r="G25" s="152"/>
    </row>
    <row r="26" spans="1:7" ht="18.75" x14ac:dyDescent="0.25">
      <c r="A26" s="67"/>
      <c r="B26" s="155" t="s">
        <v>17</v>
      </c>
      <c r="C26" s="155"/>
      <c r="D26" s="156">
        <f>F24+F25</f>
        <v>12497205.384</v>
      </c>
      <c r="E26" s="157"/>
      <c r="F26" s="158"/>
      <c r="G26" s="68"/>
    </row>
    <row r="27" spans="1:7" ht="18.75" x14ac:dyDescent="0.25">
      <c r="A27" s="132"/>
      <c r="B27" s="146" t="s">
        <v>51</v>
      </c>
      <c r="C27" s="146"/>
      <c r="D27" s="66"/>
      <c r="E27" s="65"/>
      <c r="F27" s="65"/>
      <c r="G27" s="133"/>
    </row>
    <row r="28" spans="1:7" ht="18.75" x14ac:dyDescent="0.25">
      <c r="A28" s="134"/>
      <c r="B28" s="159" t="s">
        <v>78</v>
      </c>
      <c r="C28" s="159"/>
      <c r="D28" s="62"/>
      <c r="E28" s="61"/>
      <c r="F28" s="61"/>
      <c r="G28" s="135"/>
    </row>
    <row r="29" spans="1:7" ht="18.75" x14ac:dyDescent="0.25">
      <c r="A29" s="132"/>
      <c r="B29" s="145" t="s">
        <v>81</v>
      </c>
      <c r="C29" s="145"/>
      <c r="D29" s="66"/>
      <c r="E29" s="65"/>
      <c r="F29" s="65"/>
      <c r="G29" s="133"/>
    </row>
    <row r="30" spans="1:7" ht="105.75" customHeight="1" x14ac:dyDescent="0.25">
      <c r="A30" s="143" t="s">
        <v>3</v>
      </c>
      <c r="B30" s="143"/>
      <c r="C30" s="142" t="s">
        <v>37</v>
      </c>
      <c r="D30" s="142"/>
      <c r="E30" s="142"/>
      <c r="F30" s="142"/>
      <c r="G30" s="142"/>
    </row>
  </sheetData>
  <mergeCells count="11">
    <mergeCell ref="B27:C27"/>
    <mergeCell ref="B28:C28"/>
    <mergeCell ref="A30:B30"/>
    <mergeCell ref="C30:G30"/>
    <mergeCell ref="B3:G3"/>
    <mergeCell ref="G7:G25"/>
    <mergeCell ref="A24:D24"/>
    <mergeCell ref="A25:D25"/>
    <mergeCell ref="B26:C26"/>
    <mergeCell ref="D26:F26"/>
    <mergeCell ref="B29:C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№ 1.1 DWDM,SDH</vt:lpstr>
      <vt:lpstr>Приложение № 1.2 IP-MPLS</vt:lpstr>
      <vt:lpstr>Приложение № 1.3 IP-MPLS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2015-03-13T05:00:38Z</cp:lastPrinted>
  <dcterms:created xsi:type="dcterms:W3CDTF">2011-10-27T10:58:53Z</dcterms:created>
  <dcterms:modified xsi:type="dcterms:W3CDTF">2015-03-27T08:13:07Z</dcterms:modified>
</cp:coreProperties>
</file>